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251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<sst xmlns="http://schemas.openxmlformats.org/spreadsheetml/2006/main" count="55" uniqueCount="54">
  <si>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</si>
  <si>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</si>
  <si>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</si>
  <si>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</si>
  <si>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</si>
  <si>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</si>
  <si>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</si>
  <si>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</si>
  <si>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</si>
  <si>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</si>
  <si>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</si>
  <si>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</si>
  <si>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</si>
  <si>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</si>
  <si>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</si>
  <si>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</si>
  <si>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</si>
  <si>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</si>
  <si>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</si>
  <si>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</si>
  <si>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</si>
  <si>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</si>
  <si>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</si>
  <si>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</si>
  <si>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</si>
  <si>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</si>
  <si>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</si>
  <si>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</si>
  <si>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</si>
  <si>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</si>
  <si>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</si>
  <si>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</si>
  <si>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</si>
  <si>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</si>
  <si>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</si>
  <si>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</si>
  <si>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</si>
  <si>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</si>
  <si>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</si>
  <si>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</si>
  <si>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</si>
  <si>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</si>
  <si>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</si>
  <si>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</si>
  <si>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</si>
  <si>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</si>
  <si>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</si>
  <si>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</si>
  <si>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</si>
  <si>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</si>
  <si>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</si>
  <si>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</si>
  <si>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</si>
  <si>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27 серпня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</si>
</sst>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172" fontId="21" fillId="26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172" fontId="22" fillId="0" borderId="1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20" xfId="57" applyNumberFormat="1" applyFont="1" applyFill="1" applyBorder="1" applyAlignment="1">
      <alignment horizontal="right" vertical="center" wrapText="1" shrinkToFit="1"/>
      <protection/>
    </xf>
    <xf numFmtId="0" fontId="21" fillId="27" borderId="21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27" borderId="24" xfId="57" applyFont="1" applyFill="1" applyBorder="1" applyAlignment="1">
      <alignment horizontal="center" vertical="center" wrapText="1"/>
      <protection/>
    </xf>
    <xf numFmtId="0" fontId="21" fillId="27" borderId="25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6" borderId="13" xfId="57" applyNumberFormat="1" applyFont="1" applyFill="1" applyBorder="1" applyAlignment="1">
      <alignment horizontal="right" vertical="center" wrapText="1" shrinkToFit="1"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17" xfId="57" applyNumberFormat="1" applyFont="1" applyFill="1" applyBorder="1" applyAlignment="1">
      <alignment horizontal="right" vertical="center" wrapText="1" shrinkToFit="1"/>
      <protection/>
    </xf>
    <xf numFmtId="4" fontId="22" fillId="0" borderId="26" xfId="57" applyNumberFormat="1" applyFont="1" applyFill="1" applyBorder="1" applyAlignment="1">
      <alignment horizontal="right" vertical="center" wrapText="1" shrinkToFit="1"/>
      <protection/>
    </xf>
    <xf numFmtId="4" fontId="21" fillId="27" borderId="27" xfId="57" applyNumberFormat="1" applyFont="1" applyFill="1" applyBorder="1" applyAlignment="1">
      <alignment horizontal="right" vertical="center" wrapText="1" shrinkToFi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4" fontId="21" fillId="26" borderId="14" xfId="57" applyNumberFormat="1" applyFont="1" applyFill="1" applyBorder="1" applyAlignment="1">
      <alignment horizontal="right" vertical="center" wrapText="1" shrinkToFit="1"/>
      <protection/>
    </xf>
    <xf numFmtId="4" fontId="22" fillId="0" borderId="18" xfId="57" applyNumberFormat="1" applyFont="1" applyFill="1" applyBorder="1" applyAlignment="1">
      <alignment horizontal="right" vertical="center" wrapText="1" shrinkToFit="1"/>
      <protection/>
    </xf>
    <xf numFmtId="4" fontId="27" fillId="0" borderId="20" xfId="57" applyNumberFormat="1" applyFont="1" applyFill="1" applyBorder="1" applyAlignment="1">
      <alignment horizontal="right" vertical="center" wrapText="1" shrinkToFi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172" fontId="21" fillId="27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29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4" fontId="0" fillId="0" borderId="0" xfId="0" applyNumberFormat="1" applyFont="1" applyAlignment="1">
      <alignment vertical="center"/>
    </xf>
    <xf numFmtId="4" fontId="28" fillId="0" borderId="19" xfId="54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2" fontId="30" fillId="33" borderId="0" xfId="54" applyNumberFormat="1" applyFill="1" applyBorder="1">
      <alignment/>
      <protection/>
    </xf>
    <xf numFmtId="172" fontId="22" fillId="0" borderId="20" xfId="57" applyNumberFormat="1" applyFont="1" applyFill="1" applyBorder="1" applyAlignment="1">
      <alignment horizontal="right" wrapText="1" shrinkToFit="1"/>
      <protection/>
    </xf>
    <xf numFmtId="172" fontId="22" fillId="0" borderId="30" xfId="57" applyNumberFormat="1" applyFont="1" applyFill="1" applyBorder="1" applyAlignment="1">
      <alignment horizontal="right" wrapText="1" shrinkToFit="1"/>
      <protection/>
    </xf>
    <xf numFmtId="173" fontId="24" fillId="0" borderId="21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172" fontId="21" fillId="0" borderId="31" xfId="57" applyNumberFormat="1" applyFont="1" applyFill="1" applyBorder="1" applyAlignment="1" applyProtection="1">
      <alignment horizontal="center" vertical="center"/>
      <protection hidden="1"/>
    </xf>
    <xf numFmtId="172" fontId="21" fillId="27" borderId="25" xfId="57" applyNumberFormat="1" applyFont="1" applyFill="1" applyBorder="1" applyAlignment="1">
      <alignment horizontal="right" vertical="center" wrapText="1" shrinkToFit="1"/>
      <protection/>
    </xf>
    <xf numFmtId="175" fontId="28" fillId="0" borderId="19" xfId="0" applyNumberFormat="1" applyFont="1" applyFill="1" applyBorder="1" applyAlignment="1">
      <alignment horizont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15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0" zoomScaleNormal="75" zoomScaleSheetLayoutView="70" zoomScalePageLayoutView="0"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60" t="s">
        <v>23</v>
      </c>
      <c r="B1" s="60"/>
      <c r="C1" s="60"/>
      <c r="D1" s="60"/>
      <c r="E1" s="60"/>
    </row>
    <row r="2" spans="1:5" ht="22.5">
      <c r="A2" s="60" t="s">
        <v>53</v>
      </c>
      <c r="B2" s="60"/>
      <c r="C2" s="60"/>
      <c r="D2" s="60"/>
      <c r="E2" s="60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1" t="s">
        <v>6</v>
      </c>
      <c r="B5" s="62"/>
      <c r="C5" s="62"/>
      <c r="D5" s="62"/>
      <c r="E5" s="63"/>
    </row>
    <row r="6" spans="1:5" ht="29.25" customHeight="1" thickBot="1">
      <c r="A6" s="15">
        <v>10000000</v>
      </c>
      <c r="B6" s="16" t="s">
        <v>2</v>
      </c>
      <c r="C6" s="34">
        <f>C7+C8+C9</f>
        <v>39329.33</v>
      </c>
      <c r="D6" s="34">
        <f>D7+D8+D9</f>
        <v>38795.560000000005</v>
      </c>
      <c r="E6" s="42">
        <f aca="true" t="shared" si="0" ref="E6:E12">D6/C6*100</f>
        <v>98.64281949374679</v>
      </c>
    </row>
    <row r="7" spans="1:5" ht="30.75" customHeight="1">
      <c r="A7" s="18">
        <v>11010000</v>
      </c>
      <c r="B7" s="19" t="s">
        <v>10</v>
      </c>
      <c r="C7" s="50">
        <v>38395.14</v>
      </c>
      <c r="D7" s="50">
        <v>37408.23</v>
      </c>
      <c r="E7" s="20">
        <f t="shared" si="0"/>
        <v>97.42959655831443</v>
      </c>
    </row>
    <row r="8" spans="1:5" ht="39" customHeight="1">
      <c r="A8" s="7" t="s">
        <v>22</v>
      </c>
      <c r="B8" s="21" t="s">
        <v>21</v>
      </c>
      <c r="C8" s="50">
        <v>13</v>
      </c>
      <c r="D8" s="50">
        <v>7.811</v>
      </c>
      <c r="E8" s="20">
        <f t="shared" si="0"/>
        <v>60.08461538461538</v>
      </c>
    </row>
    <row r="9" spans="1:5" ht="39" customHeight="1" thickBot="1">
      <c r="A9" s="7">
        <v>13000000</v>
      </c>
      <c r="B9" s="21" t="s">
        <v>50</v>
      </c>
      <c r="C9" s="35">
        <v>921.19</v>
      </c>
      <c r="D9" s="35">
        <v>1379.519</v>
      </c>
      <c r="E9" s="20">
        <f t="shared" si="0"/>
        <v>149.75401382993735</v>
      </c>
    </row>
    <row r="10" spans="1:5" ht="27" customHeight="1" thickBot="1">
      <c r="A10" s="15">
        <v>20000000</v>
      </c>
      <c r="B10" s="16" t="s">
        <v>3</v>
      </c>
      <c r="C10" s="34">
        <f>C11+C14+C12+C13</f>
        <v>533.6700000000001</v>
      </c>
      <c r="D10" s="34">
        <f>D11+D14+D12+D13</f>
        <v>730.1790000000001</v>
      </c>
      <c r="E10" s="17">
        <f t="shared" si="0"/>
        <v>136.8221934903592</v>
      </c>
    </row>
    <row r="11" spans="1:5" ht="51.75" customHeight="1">
      <c r="A11" s="18" t="s">
        <v>24</v>
      </c>
      <c r="B11" s="39" t="s">
        <v>25</v>
      </c>
      <c r="C11" s="50">
        <v>14</v>
      </c>
      <c r="D11" s="50">
        <v>11.423</v>
      </c>
      <c r="E11" s="45">
        <f t="shared" si="0"/>
        <v>81.59285714285714</v>
      </c>
    </row>
    <row r="12" spans="1:9" ht="28.5" customHeight="1">
      <c r="A12" s="7" t="s">
        <v>29</v>
      </c>
      <c r="B12" s="40" t="s">
        <v>30</v>
      </c>
      <c r="C12" s="50">
        <v>469.67</v>
      </c>
      <c r="D12" s="50">
        <v>500.471</v>
      </c>
      <c r="E12" s="45">
        <f t="shared" si="0"/>
        <v>106.55800881469968</v>
      </c>
      <c r="I12" s="49"/>
    </row>
    <row r="13" spans="1:12" ht="54.75" customHeight="1">
      <c r="A13" s="4" t="s">
        <v>51</v>
      </c>
      <c r="B13" s="41" t="s">
        <v>52</v>
      </c>
      <c r="C13" s="50">
        <v>0</v>
      </c>
      <c r="D13" s="50">
        <v>105.31</v>
      </c>
      <c r="E13" s="45"/>
      <c r="L13" s="23" t="s">
        <v>49</v>
      </c>
    </row>
    <row r="14" spans="1:5" ht="28.5" customHeight="1" thickBot="1">
      <c r="A14" s="4" t="s">
        <v>27</v>
      </c>
      <c r="B14" s="41" t="s">
        <v>28</v>
      </c>
      <c r="C14" s="50">
        <v>50</v>
      </c>
      <c r="D14" s="50">
        <v>112.975</v>
      </c>
      <c r="E14" s="44" t="s">
        <v>49</v>
      </c>
    </row>
    <row r="15" spans="1:5" ht="28.5" customHeight="1" hidden="1" thickBot="1">
      <c r="A15" s="15" t="s">
        <v>38</v>
      </c>
      <c r="B15" s="16" t="s">
        <v>39</v>
      </c>
      <c r="C15" s="34">
        <f>C16</f>
        <v>0</v>
      </c>
      <c r="D15" s="34">
        <f>D16</f>
        <v>0</v>
      </c>
      <c r="E15" s="42"/>
    </row>
    <row r="16" spans="1:5" ht="60.75" hidden="1" thickBot="1">
      <c r="A16" s="18" t="s">
        <v>40</v>
      </c>
      <c r="B16" s="22" t="s">
        <v>41</v>
      </c>
      <c r="C16" s="36"/>
      <c r="D16" s="37"/>
      <c r="E16" s="43"/>
    </row>
    <row r="17" spans="1:5" ht="19.5" thickBot="1">
      <c r="A17" s="24"/>
      <c r="B17" s="25" t="s">
        <v>8</v>
      </c>
      <c r="C17" s="38">
        <f>C6+C10+C15</f>
        <v>39863</v>
      </c>
      <c r="D17" s="38">
        <f>D6+D10+D15</f>
        <v>39525.739</v>
      </c>
      <c r="E17" s="46">
        <f aca="true" t="shared" si="1" ref="E17:E23">D17/C17*100</f>
        <v>99.15394977798961</v>
      </c>
    </row>
    <row r="18" spans="1:5" ht="22.5" customHeight="1" thickBot="1">
      <c r="A18" s="15" t="s">
        <v>5</v>
      </c>
      <c r="B18" s="16" t="s">
        <v>7</v>
      </c>
      <c r="C18" s="34">
        <f>C19+C22+C20+C21</f>
        <v>194619.30399999997</v>
      </c>
      <c r="D18" s="34">
        <f>D19+D22+D20+D21</f>
        <v>189144.503</v>
      </c>
      <c r="E18" s="17">
        <f t="shared" si="1"/>
        <v>97.18691779927443</v>
      </c>
    </row>
    <row r="19" spans="1:5" ht="24.75" customHeight="1">
      <c r="A19" s="26">
        <v>41020000</v>
      </c>
      <c r="B19" s="27" t="s">
        <v>43</v>
      </c>
      <c r="C19" s="50">
        <v>9823</v>
      </c>
      <c r="D19" s="50">
        <v>9331.633</v>
      </c>
      <c r="E19" s="47">
        <f t="shared" si="1"/>
        <v>94.99779089891072</v>
      </c>
    </row>
    <row r="20" spans="1:5" ht="24.75" customHeight="1">
      <c r="A20" s="28">
        <v>41030000</v>
      </c>
      <c r="B20" s="29" t="s">
        <v>44</v>
      </c>
      <c r="C20" s="50">
        <v>61245.6</v>
      </c>
      <c r="D20" s="50">
        <v>59865.6</v>
      </c>
      <c r="E20" s="48">
        <f t="shared" si="1"/>
        <v>97.74677691132098</v>
      </c>
    </row>
    <row r="21" spans="1:5" ht="24.75" customHeight="1">
      <c r="A21" s="28">
        <v>41040000</v>
      </c>
      <c r="B21" s="30" t="s">
        <v>45</v>
      </c>
      <c r="C21" s="50">
        <v>5322.3</v>
      </c>
      <c r="D21" s="50">
        <v>6048.49</v>
      </c>
      <c r="E21" s="48">
        <f t="shared" si="1"/>
        <v>113.64428912312346</v>
      </c>
    </row>
    <row r="22" spans="1:9" ht="25.5" customHeight="1" thickBot="1">
      <c r="A22" s="28">
        <v>41050000</v>
      </c>
      <c r="B22" s="29" t="s">
        <v>46</v>
      </c>
      <c r="C22" s="50">
        <v>118228.404</v>
      </c>
      <c r="D22" s="50">
        <v>113898.78</v>
      </c>
      <c r="E22" s="48">
        <f t="shared" si="1"/>
        <v>96.33791554861892</v>
      </c>
      <c r="G22" s="51"/>
      <c r="H22" s="51"/>
      <c r="I22" s="51"/>
    </row>
    <row r="23" spans="1:9" ht="29.25" customHeight="1" thickBot="1">
      <c r="A23" s="31"/>
      <c r="B23" s="32" t="s">
        <v>9</v>
      </c>
      <c r="C23" s="58">
        <f>C18+C17</f>
        <v>234482.30399999997</v>
      </c>
      <c r="D23" s="58">
        <f>D18+D17</f>
        <v>228670.242</v>
      </c>
      <c r="E23" s="46">
        <f t="shared" si="1"/>
        <v>97.52132169428019</v>
      </c>
      <c r="G23" s="52"/>
      <c r="H23" s="52"/>
      <c r="I23" s="51"/>
    </row>
    <row r="24" spans="1:9" ht="41.25" customHeight="1" thickBot="1">
      <c r="A24" s="8"/>
      <c r="B24" s="33" t="s">
        <v>26</v>
      </c>
      <c r="C24" s="9"/>
      <c r="D24" s="9">
        <v>0</v>
      </c>
      <c r="E24" s="10">
        <f aca="true" t="shared" si="2" ref="E24:E34">IF(C24=0,"",IF(D24/C24*100&gt;=200,"В/100",D24/C24*100))</f>
      </c>
      <c r="G24" s="51"/>
      <c r="H24" s="51"/>
      <c r="I24" s="51"/>
    </row>
    <row r="25" spans="1:5" ht="21.75" customHeight="1" thickBot="1">
      <c r="A25" s="64" t="s">
        <v>11</v>
      </c>
      <c r="B25" s="65"/>
      <c r="C25" s="65"/>
      <c r="D25" s="65"/>
      <c r="E25" s="66"/>
    </row>
    <row r="26" spans="1:5" ht="22.5" customHeight="1">
      <c r="A26" s="7" t="s">
        <v>31</v>
      </c>
      <c r="B26" s="40" t="s">
        <v>12</v>
      </c>
      <c r="C26" s="59">
        <v>2583.275</v>
      </c>
      <c r="D26" s="59">
        <v>2075.709</v>
      </c>
      <c r="E26" s="53">
        <f t="shared" si="2"/>
        <v>80.35184020284328</v>
      </c>
    </row>
    <row r="27" spans="1:5" ht="30" customHeight="1">
      <c r="A27" s="7" t="s">
        <v>32</v>
      </c>
      <c r="B27" s="40" t="s">
        <v>13</v>
      </c>
      <c r="C27" s="59">
        <v>79122.773</v>
      </c>
      <c r="D27" s="59">
        <v>63997.181</v>
      </c>
      <c r="E27" s="53">
        <f t="shared" si="2"/>
        <v>80.88338991860155</v>
      </c>
    </row>
    <row r="28" spans="1:5" ht="19.5" customHeight="1">
      <c r="A28" s="7" t="s">
        <v>33</v>
      </c>
      <c r="B28" s="40" t="s">
        <v>14</v>
      </c>
      <c r="C28" s="59">
        <v>47174.981</v>
      </c>
      <c r="D28" s="59">
        <v>36654.266</v>
      </c>
      <c r="E28" s="53">
        <f t="shared" si="2"/>
        <v>77.69852837884557</v>
      </c>
    </row>
    <row r="29" spans="1:5" ht="25.5" customHeight="1">
      <c r="A29" s="7" t="s">
        <v>34</v>
      </c>
      <c r="B29" s="40" t="s">
        <v>19</v>
      </c>
      <c r="C29" s="59">
        <v>101283.096</v>
      </c>
      <c r="D29" s="59">
        <v>94908.27</v>
      </c>
      <c r="E29" s="53">
        <f t="shared" si="2"/>
        <v>93.70593292290354</v>
      </c>
    </row>
    <row r="30" spans="1:5" ht="25.5" customHeight="1">
      <c r="A30" s="7" t="s">
        <v>35</v>
      </c>
      <c r="B30" s="40" t="s">
        <v>15</v>
      </c>
      <c r="C30" s="59">
        <v>3334.193</v>
      </c>
      <c r="D30" s="59">
        <v>2569.194</v>
      </c>
      <c r="E30" s="53">
        <f>IF(C30=0,"",IF(D30/C30*100&gt;=200,"В/100",D30/C30*100))</f>
        <v>77.05594727119876</v>
      </c>
    </row>
    <row r="31" spans="1:5" ht="25.5" customHeight="1">
      <c r="A31" s="7" t="s">
        <v>36</v>
      </c>
      <c r="B31" s="40" t="s">
        <v>16</v>
      </c>
      <c r="C31" s="59">
        <v>1264.631</v>
      </c>
      <c r="D31" s="59">
        <v>883.382</v>
      </c>
      <c r="E31" s="53">
        <f>IF(C31=0,"",IF(D31/C31*100&gt;=200,"В/100",D31/C31*100))</f>
        <v>69.85294524647901</v>
      </c>
    </row>
    <row r="32" spans="1:5" ht="30" customHeight="1">
      <c r="A32" s="7" t="s">
        <v>37</v>
      </c>
      <c r="B32" s="40" t="s">
        <v>48</v>
      </c>
      <c r="C32" s="59">
        <v>236</v>
      </c>
      <c r="D32" s="59">
        <v>7.309</v>
      </c>
      <c r="E32" s="53">
        <f t="shared" si="2"/>
        <v>3.097033898305085</v>
      </c>
    </row>
    <row r="33" spans="1:5" ht="29.25" customHeight="1" thickBot="1">
      <c r="A33" s="4" t="s">
        <v>47</v>
      </c>
      <c r="B33" s="41" t="s">
        <v>17</v>
      </c>
      <c r="C33" s="59">
        <v>11862.361</v>
      </c>
      <c r="D33" s="59">
        <v>11012.458</v>
      </c>
      <c r="E33" s="54">
        <f t="shared" si="2"/>
        <v>92.83529644730926</v>
      </c>
    </row>
    <row r="34" spans="1:5" s="11" customFormat="1" ht="23.25" customHeight="1" thickBot="1">
      <c r="A34" s="55"/>
      <c r="B34" s="56" t="s">
        <v>18</v>
      </c>
      <c r="C34" s="57">
        <f>SUM(C26:C33)</f>
        <v>246861.31</v>
      </c>
      <c r="D34" s="57">
        <f>SUM(D26:D33)</f>
        <v>212107.76900000003</v>
      </c>
      <c r="E34" s="10">
        <f t="shared" si="2"/>
        <v>85.92183562503173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2019-06-24T09:23:51Z</cp:lastPrinted>
  <dcterms:created xsi:type="dcterms:W3CDTF">2015-04-06T06:03:14Z</dcterms:created>
  <dcterms:modified xsi:type="dcterms:W3CDTF">2019-08-27T12:42:11Z</dcterms:modified>
  <cp:category/>
  <cp:version/>
  <cp:contentType/>
  <cp:contentStatus/>
</cp:coreProperties>
</file>